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activeTab="0"/>
  </bookViews>
  <sheets>
    <sheet name="GVG-File IT Office" sheetId="1" r:id="rId1"/>
  </sheets>
  <externalReferences>
    <externalReference r:id="rId4"/>
  </externalReferences>
  <definedNames>
    <definedName name="\P">#REF!</definedName>
    <definedName name="_xlnm.Print_Area" localSheetId="0">'GVG-File IT Office'!$A$1:$F$66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<sst xmlns="http://schemas.openxmlformats.org/spreadsheetml/2006/main" count="85" uniqueCount="72">
  <si>
    <t>a</t>
  </si>
  <si>
    <t>b</t>
  </si>
  <si>
    <t>Other Income ( testing, extra, examination rem.,consultancy)</t>
  </si>
  <si>
    <t>Total (4+5)</t>
  </si>
  <si>
    <t>Total ( 6-7)</t>
  </si>
  <si>
    <t>Con.Allow. ( 16-iii)</t>
  </si>
  <si>
    <t>Professional tax (16-ii)</t>
  </si>
  <si>
    <t>c</t>
  </si>
  <si>
    <t>Housing loan Interest</t>
  </si>
  <si>
    <t>d</t>
  </si>
  <si>
    <t>Total ( a to d)</t>
  </si>
  <si>
    <t>Total (8-9)</t>
  </si>
  <si>
    <t xml:space="preserve">Deduction Under (80c) </t>
  </si>
  <si>
    <t>P.P.F (with  A/c No )</t>
  </si>
  <si>
    <t>G.I.S.</t>
  </si>
  <si>
    <t>Jeevan Surkasha</t>
  </si>
  <si>
    <t>Unit link InsurancePlan/PLI</t>
  </si>
  <si>
    <t>15 years CTD</t>
  </si>
  <si>
    <t>Housing loan Principal Amount</t>
  </si>
  <si>
    <t>Total Tax payable</t>
  </si>
  <si>
    <t>Relief U/s 89(1)</t>
  </si>
  <si>
    <t>Principal</t>
  </si>
  <si>
    <t>Total (10-11)</t>
  </si>
  <si>
    <t>Total tax ( 16+17)</t>
  </si>
  <si>
    <t>Total ( 18-19)</t>
  </si>
  <si>
    <t>Total taxable income (12-14)</t>
  </si>
  <si>
    <t>Certified that the above infromation is true.</t>
  </si>
  <si>
    <t xml:space="preserve">NSC </t>
  </si>
  <si>
    <t>Secondary &amp; Higher Education cess-1%</t>
  </si>
  <si>
    <t>Secondary Education Cess- 2%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</si>
  <si>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</si>
  <si>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</si>
  <si>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</si>
  <si>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</si>
  <si>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</si>
  <si>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</si>
  <si>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</si>
  <si>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</si>
  <si>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</si>
  <si>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</si>
  <si>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Mediclaim Policy 80 DD</t>
  </si>
  <si>
    <t>Total (a+b+c)</t>
  </si>
  <si>
    <t>Office Supt</t>
  </si>
  <si>
    <t>Govt.College of Engineering, Aurangabad</t>
  </si>
  <si>
    <t xml:space="preserve">Any other saving 80 G 50% </t>
  </si>
  <si>
    <t>GOVT. COLLEGE OF ENGINEERING ,AURANGABAD.</t>
  </si>
  <si>
    <t>Govt College of Engg</t>
  </si>
  <si>
    <t>2) L.I.C. ( with Policy No.PLI</t>
  </si>
  <si>
    <t>3) L.I.C. ( with Policy No. PLI</t>
  </si>
  <si>
    <t xml:space="preserve"> -NIL-</t>
  </si>
  <si>
    <t>FD Interest VIII th issue:</t>
  </si>
  <si>
    <t>Dedction U/s 80(g) donate Rs.(            )  50% amount</t>
  </si>
  <si>
    <t>Govt. Nps Cont. (80ccd2)</t>
  </si>
  <si>
    <t>Income tax already deducation at source( pay bill etc.) upto Jan 2018</t>
  </si>
  <si>
    <t>Tax to be paid for the month of Feb 2018</t>
  </si>
  <si>
    <t xml:space="preserve">1) L.I.C. ( with Policy No.) </t>
  </si>
  <si>
    <t>Total Salary Income (as per statement 2017-2018)</t>
  </si>
  <si>
    <t xml:space="preserve">Pan No. : </t>
  </si>
  <si>
    <t xml:space="preserve">Name: </t>
  </si>
  <si>
    <t xml:space="preserve">Des: </t>
  </si>
  <si>
    <t>Statement showing the Calculation of Income Tax for the Financial year -2017-2018</t>
  </si>
  <si>
    <t>Rebate of Rs 2500 as per Section 87A In Income Upto 3,50,000</t>
  </si>
  <si>
    <t>Total ( 1+11)</t>
  </si>
  <si>
    <t>Hra Rent (u/s)10 13(a) 2(a)</t>
  </si>
  <si>
    <t xml:space="preserve">Name &amp; Designation:  </t>
  </si>
  <si>
    <t xml:space="preserve">Residential Address at Aurangabad (Local) Mandatory : </t>
  </si>
  <si>
    <t xml:space="preserve">Rs. 2,50,001 to 5,00,000/-   5%  </t>
  </si>
  <si>
    <t>e</t>
  </si>
  <si>
    <t>NET TAX PAYABLE  [ d - e]</t>
  </si>
  <si>
    <t xml:space="preserve">GPF/DCPS ( contribution) </t>
  </si>
  <si>
    <t>f</t>
  </si>
  <si>
    <t>b)  P.M./C.M./ Relief fund/flag fund under 100%  exemption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</si>
</sst>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/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left" vertical="top" wrapText="1"/>
    </xf>
    <xf numFmtId="1" fontId="4" fillId="0" borderId="19" xfId="0" applyNumberFormat="1" applyFont="1" applyBorder="1" applyAlignment="1">
      <alignment horizontal="left" vertical="top" wrapText="1"/>
    </xf>
    <xf numFmtId="1" fontId="4" fillId="0" borderId="20" xfId="0" applyNumberFormat="1" applyFont="1" applyBorder="1" applyAlignment="1">
      <alignment horizontal="left" vertical="top" wrapText="1"/>
    </xf>
    <xf numFmtId="1" fontId="4" fillId="0" borderId="21" xfId="0" applyNumberFormat="1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zoomScaleSheetLayoutView="100" zoomScalePageLayoutView="0" workbookViewId="0" topLeftCell="A19">
      <selection activeCell="E55" sqref="E55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5.421875" style="0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39" t="s">
        <v>45</v>
      </c>
      <c r="D1" s="40"/>
      <c r="E1" s="40"/>
    </row>
    <row r="2" spans="2:5" ht="15">
      <c r="B2" s="41" t="s">
        <v>60</v>
      </c>
      <c r="C2" s="41"/>
      <c r="D2" s="41"/>
      <c r="E2" s="41"/>
    </row>
    <row r="3" spans="2:19" ht="15" customHeight="1">
      <c r="B3" s="15">
        <v>1</v>
      </c>
      <c r="C3" s="15"/>
      <c r="D3" s="42" t="s">
        <v>64</v>
      </c>
      <c r="E3" s="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57</v>
      </c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44">
        <v>3</v>
      </c>
      <c r="C5" s="44"/>
      <c r="D5" s="45" t="s">
        <v>65</v>
      </c>
      <c r="E5" s="46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25.5" customHeight="1">
      <c r="B6" s="44"/>
      <c r="C6" s="44"/>
      <c r="D6" s="47"/>
      <c r="E6" s="48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/>
      <c r="D7" s="7" t="s">
        <v>56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>
        <v>5</v>
      </c>
      <c r="C8" s="15" t="s">
        <v>0</v>
      </c>
      <c r="D8" s="19" t="s">
        <v>50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1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9.5" customHeight="1">
      <c r="B10" s="18"/>
      <c r="C10" s="15" t="s">
        <v>7</v>
      </c>
      <c r="D10" s="6" t="s">
        <v>3</v>
      </c>
      <c r="E10" s="6">
        <f>SUM(E7:E9)</f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9.5" customHeight="1">
      <c r="B11" s="18">
        <v>6</v>
      </c>
      <c r="C11" s="15"/>
      <c r="D11" s="19" t="s">
        <v>63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7</v>
      </c>
      <c r="C12" s="15"/>
      <c r="D12" s="6" t="s">
        <v>4</v>
      </c>
      <c r="E12" s="6">
        <f>E10-E11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8</v>
      </c>
      <c r="C13" s="15" t="s">
        <v>0</v>
      </c>
      <c r="D13" s="19" t="s">
        <v>6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9</v>
      </c>
      <c r="C14" s="15" t="s">
        <v>1</v>
      </c>
      <c r="D14" s="19" t="s">
        <v>5</v>
      </c>
      <c r="E14" s="19"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/>
      <c r="C15" s="15" t="s">
        <v>7</v>
      </c>
      <c r="D15" s="19" t="s">
        <v>8</v>
      </c>
      <c r="E15" s="19">
        <v>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9</v>
      </c>
      <c r="D16" s="35" t="s">
        <v>71</v>
      </c>
      <c r="E16" s="19">
        <v>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67</v>
      </c>
      <c r="D17" s="19" t="s">
        <v>52</v>
      </c>
      <c r="E17" s="21">
        <v>0</v>
      </c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  <c r="S17" s="4"/>
    </row>
    <row r="18" spans="2:19" ht="19.5" customHeight="1">
      <c r="B18" s="18"/>
      <c r="C18" s="15" t="s">
        <v>70</v>
      </c>
      <c r="D18" s="19" t="s">
        <v>10</v>
      </c>
      <c r="E18" s="19">
        <f>SUM(E13:E17)</f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9.5" customHeight="1">
      <c r="B19" s="18"/>
      <c r="C19" s="15"/>
      <c r="D19" s="5" t="s">
        <v>11</v>
      </c>
      <c r="E19" s="6">
        <f>E12-E18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pans="2:19" ht="19.5" customHeight="1">
      <c r="B20" s="18">
        <v>10</v>
      </c>
      <c r="C20" s="15"/>
      <c r="D20" s="19" t="s">
        <v>51</v>
      </c>
      <c r="E20" s="19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</row>
    <row r="21" spans="2:19" ht="19.5" customHeight="1">
      <c r="B21" s="18">
        <v>11</v>
      </c>
      <c r="C21" s="15" t="s">
        <v>0</v>
      </c>
      <c r="D21" s="19" t="s">
        <v>40</v>
      </c>
      <c r="E21" s="19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/>
      <c r="C22" s="15" t="s">
        <v>1</v>
      </c>
      <c r="D22" s="19" t="s">
        <v>44</v>
      </c>
      <c r="E22" s="19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7</v>
      </c>
      <c r="D23" s="6" t="s">
        <v>41</v>
      </c>
      <c r="E23" s="19">
        <f>SUM(E20:E22)</f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/>
      <c r="D24" s="5" t="s">
        <v>22</v>
      </c>
      <c r="E24" s="6">
        <f>E19-E23</f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>
        <v>12</v>
      </c>
      <c r="C25" s="15"/>
      <c r="D25" s="5" t="s">
        <v>12</v>
      </c>
      <c r="E25" s="21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9.5" customHeight="1">
      <c r="B26" s="18">
        <v>13</v>
      </c>
      <c r="C26" s="15"/>
      <c r="D26" s="20" t="s">
        <v>69</v>
      </c>
      <c r="E26" s="21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9.5" customHeight="1">
      <c r="B27" s="18"/>
      <c r="C27" s="15">
        <v>1</v>
      </c>
      <c r="D27" s="20" t="s">
        <v>13</v>
      </c>
      <c r="E27" s="21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9.5" customHeight="1">
      <c r="B28" s="18"/>
      <c r="C28" s="15">
        <v>2</v>
      </c>
      <c r="D28" s="20" t="s">
        <v>14</v>
      </c>
      <c r="E28" s="21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>
        <v>3</v>
      </c>
      <c r="D29" s="20" t="s">
        <v>55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36">
        <v>4</v>
      </c>
      <c r="D30" s="20" t="s">
        <v>47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37"/>
      <c r="D31" s="20" t="s">
        <v>48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38"/>
      <c r="D32" s="20" t="s">
        <v>27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15">
        <v>5</v>
      </c>
      <c r="D33" s="20" t="s">
        <v>15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5" ht="19.5" customHeight="1">
      <c r="B34" s="18"/>
      <c r="C34" s="15">
        <v>6</v>
      </c>
      <c r="D34" s="20" t="s">
        <v>16</v>
      </c>
      <c r="E34" s="21">
        <v>0</v>
      </c>
    </row>
    <row r="35" spans="2:5" ht="19.5" customHeight="1">
      <c r="B35" s="18"/>
      <c r="C35" s="15">
        <v>7</v>
      </c>
      <c r="D35" s="20" t="s">
        <v>17</v>
      </c>
      <c r="E35" s="21">
        <v>0</v>
      </c>
    </row>
    <row r="36" spans="2:5" ht="19.5" customHeight="1">
      <c r="B36" s="18"/>
      <c r="C36" s="15">
        <v>8</v>
      </c>
      <c r="D36" s="20" t="s">
        <v>18</v>
      </c>
      <c r="E36" s="21">
        <v>0</v>
      </c>
    </row>
    <row r="37" spans="2:5" ht="19.5" customHeight="1">
      <c r="B37" s="18"/>
      <c r="C37" s="15">
        <v>9</v>
      </c>
      <c r="D37" s="20" t="s">
        <v>30</v>
      </c>
      <c r="E37" s="21">
        <v>0</v>
      </c>
    </row>
    <row r="38" spans="2:5" ht="19.5" customHeight="1">
      <c r="B38" s="18"/>
      <c r="C38" s="15">
        <v>10</v>
      </c>
      <c r="D38" s="23" t="s">
        <v>31</v>
      </c>
      <c r="E38" s="21">
        <v>0</v>
      </c>
    </row>
    <row r="39" spans="2:5" ht="19.5" customHeight="1">
      <c r="B39" s="18"/>
      <c r="C39" s="22">
        <v>11</v>
      </c>
      <c r="D39" s="24" t="s">
        <v>62</v>
      </c>
      <c r="E39" s="6">
        <f>SUM(E26:E38)</f>
        <v>0</v>
      </c>
    </row>
    <row r="40" spans="2:5" ht="19.5" customHeight="1">
      <c r="B40" s="18"/>
      <c r="C40" s="18"/>
      <c r="D40" s="24" t="s">
        <v>38</v>
      </c>
      <c r="E40" s="34">
        <f>MIN(SUM(E26:E38),150000)</f>
        <v>0</v>
      </c>
    </row>
    <row r="41" spans="2:5" ht="19.5" customHeight="1">
      <c r="B41" s="18">
        <v>14</v>
      </c>
      <c r="C41" s="18"/>
      <c r="D41" s="24" t="s">
        <v>25</v>
      </c>
      <c r="E41" s="7">
        <f>E24-E40</f>
        <v>0</v>
      </c>
    </row>
    <row r="42" spans="2:5" ht="19.5" customHeight="1">
      <c r="B42" s="18">
        <v>15</v>
      </c>
      <c r="C42" s="18"/>
      <c r="D42" s="25" t="s">
        <v>39</v>
      </c>
      <c r="E42" s="33" t="s">
        <v>49</v>
      </c>
    </row>
    <row r="43" spans="2:5" ht="19.5" customHeight="1">
      <c r="B43" s="18"/>
      <c r="C43" s="18" t="s">
        <v>0</v>
      </c>
      <c r="D43" s="21" t="s">
        <v>66</v>
      </c>
      <c r="E43" s="33">
        <f>ROUND(IF(E41&lt;250000,0,(IF(E41&gt;500000,250000*0.05,(E41-250000)*0.05))),0)</f>
        <v>0</v>
      </c>
    </row>
    <row r="44" spans="2:9" ht="19.5" customHeight="1">
      <c r="B44" s="18"/>
      <c r="C44" s="18" t="s">
        <v>1</v>
      </c>
      <c r="D44" s="21" t="s">
        <v>32</v>
      </c>
      <c r="E44" s="33">
        <f>ROUND(IF(E41&lt;500000,0,(IF(E41&gt;1000000,500000*0.2,(E41-500000)*0.2))),0)</f>
        <v>0</v>
      </c>
      <c r="I44" s="11"/>
    </row>
    <row r="45" spans="2:5" ht="19.5" customHeight="1">
      <c r="B45" s="18"/>
      <c r="C45" s="18" t="s">
        <v>7</v>
      </c>
      <c r="D45" s="21" t="s">
        <v>33</v>
      </c>
      <c r="E45" s="31">
        <f>ROUND(IF(E40&lt;1000000,0,(IF(E40&gt;1000000*0.3,(E40-1000000)*0.3))),0)</f>
        <v>0</v>
      </c>
    </row>
    <row r="46" spans="2:5" ht="19.5" customHeight="1">
      <c r="B46" s="18"/>
      <c r="C46" s="18" t="s">
        <v>9</v>
      </c>
      <c r="D46" s="10" t="s">
        <v>19</v>
      </c>
      <c r="E46" s="6">
        <f>SUM(E42:E45)</f>
        <v>0</v>
      </c>
    </row>
    <row r="47" spans="1:6" ht="19.5" customHeight="1">
      <c r="A47" s="6"/>
      <c r="B47" s="18">
        <v>16</v>
      </c>
      <c r="C47" s="18" t="s">
        <v>67</v>
      </c>
      <c r="D47" s="10" t="s">
        <v>61</v>
      </c>
      <c r="E47" s="6">
        <f>IF(E41&lt;=350000,MIN(2500,E46),0)</f>
        <v>0</v>
      </c>
      <c r="F47" s="9"/>
    </row>
    <row r="48" spans="1:6" ht="19.5" customHeight="1">
      <c r="A48" s="9"/>
      <c r="B48" s="18">
        <v>17</v>
      </c>
      <c r="C48" s="18"/>
      <c r="D48" s="32" t="s">
        <v>68</v>
      </c>
      <c r="E48" s="7">
        <f>E46-E47</f>
        <v>0</v>
      </c>
      <c r="F48" s="9"/>
    </row>
    <row r="49" spans="1:6" ht="19.5" customHeight="1">
      <c r="A49" s="9"/>
      <c r="B49" s="18">
        <v>18</v>
      </c>
      <c r="C49" s="18"/>
      <c r="D49" s="21" t="s">
        <v>29</v>
      </c>
      <c r="E49" s="26">
        <f>ROUND((E47)*0.02,0)</f>
        <v>0</v>
      </c>
      <c r="F49" s="9"/>
    </row>
    <row r="50" spans="2:7" ht="19.5" customHeight="1">
      <c r="B50" s="18">
        <v>19</v>
      </c>
      <c r="C50" s="18" t="s">
        <v>0</v>
      </c>
      <c r="D50" s="21" t="s">
        <v>28</v>
      </c>
      <c r="E50" s="19">
        <f>ROUND((E47)*0.01,0)</f>
        <v>0</v>
      </c>
      <c r="G50" s="11"/>
    </row>
    <row r="51" spans="2:7" ht="19.5" customHeight="1">
      <c r="B51" s="18"/>
      <c r="C51" s="18" t="s">
        <v>1</v>
      </c>
      <c r="D51" s="24" t="s">
        <v>23</v>
      </c>
      <c r="E51" s="6">
        <f>E48+E49+E50</f>
        <v>0</v>
      </c>
      <c r="G51" s="11"/>
    </row>
    <row r="52" spans="2:5" ht="19.5" customHeight="1">
      <c r="B52" s="18">
        <v>20</v>
      </c>
      <c r="C52" s="18"/>
      <c r="D52" s="21" t="s">
        <v>20</v>
      </c>
      <c r="E52" s="19">
        <v>0</v>
      </c>
    </row>
    <row r="53" spans="2:5" ht="19.5" customHeight="1">
      <c r="B53" s="18">
        <v>21</v>
      </c>
      <c r="C53" s="18"/>
      <c r="D53" s="24" t="s">
        <v>24</v>
      </c>
      <c r="E53" s="19">
        <f>E51-E52</f>
        <v>0</v>
      </c>
    </row>
    <row r="54" spans="2:5" ht="19.5" customHeight="1">
      <c r="B54" s="18">
        <v>22</v>
      </c>
      <c r="C54" s="18"/>
      <c r="D54" s="27" t="s">
        <v>53</v>
      </c>
      <c r="E54" s="19">
        <v>0</v>
      </c>
    </row>
    <row r="55" spans="2:5" ht="28.5" customHeight="1">
      <c r="B55" s="18">
        <v>23</v>
      </c>
      <c r="C55" s="18"/>
      <c r="D55" s="28" t="s">
        <v>54</v>
      </c>
      <c r="E55" s="19">
        <f>E53-E54</f>
        <v>0</v>
      </c>
    </row>
    <row r="56" spans="2:7" ht="15">
      <c r="B56" s="29"/>
      <c r="C56" s="29" t="s">
        <v>26</v>
      </c>
      <c r="G56" s="11"/>
    </row>
    <row r="57" spans="2:7" ht="15">
      <c r="B57" s="29"/>
      <c r="C57" s="29"/>
      <c r="G57" s="11"/>
    </row>
    <row r="58" ht="16.5" customHeight="1">
      <c r="E58" s="12" t="s">
        <v>58</v>
      </c>
    </row>
    <row r="59" ht="12.75">
      <c r="E59" s="14" t="s">
        <v>59</v>
      </c>
    </row>
    <row r="60" spans="5:6" ht="12.75">
      <c r="E60" s="14" t="s">
        <v>43</v>
      </c>
      <c r="F60" s="8"/>
    </row>
    <row r="61" ht="12.75">
      <c r="D61" s="12" t="s">
        <v>35</v>
      </c>
    </row>
    <row r="62" spans="1:4" ht="12.75">
      <c r="A62" s="12" t="s">
        <v>34</v>
      </c>
      <c r="D62" s="13" t="s">
        <v>42</v>
      </c>
    </row>
    <row r="63" ht="12.75">
      <c r="A63" s="12" t="s">
        <v>36</v>
      </c>
    </row>
    <row r="64" ht="13.5" customHeight="1">
      <c r="E64" s="13" t="s">
        <v>21</v>
      </c>
    </row>
    <row r="65" spans="5:6" ht="12.75">
      <c r="E65" s="13" t="s">
        <v>46</v>
      </c>
      <c r="F65" s="13"/>
    </row>
    <row r="66" spans="5:6" ht="12.75">
      <c r="E66" s="13" t="s">
        <v>37</v>
      </c>
      <c r="F66" s="13"/>
    </row>
    <row r="67" ht="12.75">
      <c r="F67" s="13"/>
    </row>
  </sheetData>
  <sheetProtection/>
  <mergeCells count="7">
    <mergeCell ref="C30:C32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Account</cp:lastModifiedBy>
  <cp:lastPrinted>2017-03-01T11:04:44Z</cp:lastPrinted>
  <dcterms:created xsi:type="dcterms:W3CDTF">2006-12-19T08:39:35Z</dcterms:created>
  <dcterms:modified xsi:type="dcterms:W3CDTF">2018-01-30T07:00:15Z</dcterms:modified>
  <cp:category/>
  <cp:version/>
  <cp:contentType/>
  <cp:contentStatus/>
</cp:coreProperties>
</file>